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6530" windowHeight="9030"/>
  </bookViews>
  <sheets>
    <sheet name="PLAN S PROJEKCIJAMA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4"/>
  <c r="D50"/>
  <c r="D51"/>
  <c r="D52"/>
  <c r="D53"/>
  <c r="D54"/>
  <c r="D55"/>
  <c r="D56"/>
  <c r="D57"/>
  <c r="D58"/>
  <c r="D59"/>
  <c r="D60"/>
  <c r="D61"/>
  <c r="D62"/>
  <c r="D63"/>
  <c r="D68"/>
  <c r="D71"/>
  <c r="D72"/>
  <c r="D73"/>
  <c r="D75"/>
  <c r="D76"/>
  <c r="D77"/>
  <c r="D78"/>
  <c r="D79"/>
  <c r="C16"/>
  <c r="C81" l="1"/>
  <c r="D11"/>
  <c r="E11" s="1"/>
  <c r="D25"/>
  <c r="D7" l="1"/>
  <c r="D12" l="1"/>
  <c r="E12" s="1"/>
  <c r="D15"/>
  <c r="E15" s="1"/>
  <c r="D20"/>
  <c r="E20" s="1"/>
  <c r="D22"/>
  <c r="E22" s="1"/>
  <c r="D23"/>
  <c r="E23" s="1"/>
  <c r="E25"/>
  <c r="D26"/>
  <c r="E26" s="1"/>
  <c r="D28"/>
  <c r="E28" s="1"/>
  <c r="E30"/>
  <c r="D32"/>
  <c r="E32" s="1"/>
  <c r="D34"/>
  <c r="E34" s="1"/>
  <c r="D35"/>
  <c r="E35" s="1"/>
  <c r="D36"/>
  <c r="E36" s="1"/>
  <c r="D37"/>
  <c r="E37" s="1"/>
  <c r="D38"/>
  <c r="E38" s="1"/>
  <c r="D39"/>
  <c r="E39" s="1"/>
  <c r="D41"/>
  <c r="E41" s="1"/>
  <c r="D43"/>
  <c r="E43" s="1"/>
  <c r="D44"/>
  <c r="E44" s="1"/>
  <c r="D45"/>
  <c r="E45" s="1"/>
  <c r="D46"/>
  <c r="E46" s="1"/>
  <c r="D47"/>
  <c r="E47" s="1"/>
  <c r="D49"/>
  <c r="E49" s="1"/>
  <c r="E50"/>
  <c r="E51"/>
  <c r="E52"/>
  <c r="E53"/>
  <c r="E55"/>
  <c r="E56"/>
  <c r="E57"/>
  <c r="E60"/>
  <c r="E61"/>
  <c r="E62"/>
  <c r="E73"/>
  <c r="E75"/>
  <c r="E76"/>
  <c r="E77"/>
  <c r="E79"/>
  <c r="D19"/>
  <c r="E19" s="1"/>
  <c r="D8"/>
  <c r="E8" s="1"/>
  <c r="D9"/>
  <c r="E9" s="1"/>
  <c r="D10"/>
  <c r="E10" s="1"/>
  <c r="D13"/>
  <c r="E13" s="1"/>
  <c r="E14"/>
  <c r="E7"/>
  <c r="D42"/>
  <c r="E42" s="1"/>
  <c r="E78"/>
  <c r="D48"/>
  <c r="E48" s="1"/>
  <c r="E72"/>
  <c r="E71"/>
  <c r="E68"/>
  <c r="E59"/>
  <c r="E58"/>
  <c r="E54"/>
  <c r="D40"/>
  <c r="D33"/>
  <c r="E33" s="1"/>
  <c r="D27"/>
  <c r="E27" s="1"/>
  <c r="D24"/>
  <c r="E24" s="1"/>
  <c r="D21"/>
  <c r="E21" s="1"/>
  <c r="E40" l="1"/>
  <c r="D80"/>
  <c r="E16"/>
  <c r="D16"/>
  <c r="E80"/>
  <c r="D81" l="1"/>
  <c r="E81"/>
</calcChain>
</file>

<file path=xl/sharedStrings.xml><?xml version="1.0" encoding="utf-8"?>
<sst xmlns="http://schemas.openxmlformats.org/spreadsheetml/2006/main" count="88" uniqueCount="85">
  <si>
    <t>Konto</t>
  </si>
  <si>
    <t xml:space="preserve">Opis </t>
  </si>
  <si>
    <t>Prihodi od usluga (održavanje fontane i dr.)</t>
  </si>
  <si>
    <t>Prihodi od kavana-ugostiteljstvo</t>
  </si>
  <si>
    <t>Prihodi od ulaznica</t>
  </si>
  <si>
    <t xml:space="preserve">Ostali poslovni prihodi </t>
  </si>
  <si>
    <t>Prihodi od naknadnih odobrenja- sniženja i popusta</t>
  </si>
  <si>
    <t>Prihodi od prodaje dugotrajne imovine</t>
  </si>
  <si>
    <t>UKUPNI PRIHODI</t>
  </si>
  <si>
    <t>Opis</t>
  </si>
  <si>
    <t>Materijal i roba za ugostiteljstvo</t>
  </si>
  <si>
    <t>Pomoćni materijal- wellnes</t>
  </si>
  <si>
    <t>Pomoćni materijal u ugostiteljstvu</t>
  </si>
  <si>
    <t>Materija za čišćenje i održavanje  (bazen)</t>
  </si>
  <si>
    <t>Radna obuća i odjeća</t>
  </si>
  <si>
    <t>Uredski potrošni materijal</t>
  </si>
  <si>
    <t>Materijal i sredstava za čišćenje i održavanje</t>
  </si>
  <si>
    <t>Trošak ukrasnog bilja</t>
  </si>
  <si>
    <t>Trošak ambalaže</t>
  </si>
  <si>
    <t>Ostali materijalni troškovi</t>
  </si>
  <si>
    <t>Troškovi otpisa sitnog inventara</t>
  </si>
  <si>
    <t>Potrošeni rezervni dijelovi za popravak vl. opreme</t>
  </si>
  <si>
    <t>Električna energija</t>
  </si>
  <si>
    <t>Benzin i gorivo za kosilicu</t>
  </si>
  <si>
    <t>Gorivo za dostavna vozila</t>
  </si>
  <si>
    <t>Plin, toplinska energija, briketi i dr.</t>
  </si>
  <si>
    <t>Poštanski troškovi i troškovi dostave</t>
  </si>
  <si>
    <t>Troškovi dostave</t>
  </si>
  <si>
    <t>Koncesija za vodu</t>
  </si>
  <si>
    <t>Grafičke usluge</t>
  </si>
  <si>
    <t>Usluge tekućeg održavanja</t>
  </si>
  <si>
    <t>Usluge čišćenja i pranja</t>
  </si>
  <si>
    <t>Usluge održavanja softvera</t>
  </si>
  <si>
    <t>Usluge održavanja vatrogasnog sustava</t>
  </si>
  <si>
    <t>Usluga zaštite na radu</t>
  </si>
  <si>
    <t>Usluga zaštitarskih servisa</t>
  </si>
  <si>
    <t>Ostale servisne usluge i usluge osoba</t>
  </si>
  <si>
    <t>Troškovi registracije dostavnih vozila</t>
  </si>
  <si>
    <t>Najam opreme</t>
  </si>
  <si>
    <t>Troškovi promidžbe</t>
  </si>
  <si>
    <t>Troškovi honorara</t>
  </si>
  <si>
    <t>Usluge knjigovodstva</t>
  </si>
  <si>
    <t>Usluge odvjetnika, pravnika, javnih bilježnika</t>
  </si>
  <si>
    <t>Usluge ZAMP-a</t>
  </si>
  <si>
    <t>Odvoz smeća</t>
  </si>
  <si>
    <t>Voda i odvodnja</t>
  </si>
  <si>
    <t>Deratizacija i dezinsekcija</t>
  </si>
  <si>
    <t>Dimnjačarske usluge</t>
  </si>
  <si>
    <t>Ostale vanjske usluge (oglasi, javna nabava)</t>
  </si>
  <si>
    <t>Ukupan trošak za plaće</t>
  </si>
  <si>
    <t>Amortizacija</t>
  </si>
  <si>
    <t>Dnevnice</t>
  </si>
  <si>
    <t>Ostali troškovi na službenom putu</t>
  </si>
  <si>
    <t>Prigodne nagrade</t>
  </si>
  <si>
    <t>Reprezentacija</t>
  </si>
  <si>
    <t>Premije osiguranja imovine</t>
  </si>
  <si>
    <t>Premije osiguranja dostavnih vozila</t>
  </si>
  <si>
    <t>Troškovi platnog prometa</t>
  </si>
  <si>
    <t>Troškovi HRT pretplate</t>
  </si>
  <si>
    <t>Sudski troškovi i pristojbe</t>
  </si>
  <si>
    <t>Troškovi zdravstvenih nadzora</t>
  </si>
  <si>
    <t>Troškovi liječničkog pregleda zaposlenika</t>
  </si>
  <si>
    <t>Zatezne kamate</t>
  </si>
  <si>
    <t>Troškovi dopuštenih manjkova u ugostiteljstvu</t>
  </si>
  <si>
    <t>Troškovi javnih davanja (HGK, TZ i dr.)</t>
  </si>
  <si>
    <t>Ostali nepredviđeni troškovi</t>
  </si>
  <si>
    <t>UKUPNI TROŠKOVI</t>
  </si>
  <si>
    <t xml:space="preserve">DOBIT </t>
  </si>
  <si>
    <t>Prihodi od kamata po žiro računu i tečajnih razlika</t>
  </si>
  <si>
    <t>Potrošnja plina</t>
  </si>
  <si>
    <t>PLAN ZA 2020. GODINU</t>
  </si>
  <si>
    <t>PLAN ZA 2021. GODINU</t>
  </si>
  <si>
    <t>PLAN ZA 2022. GODINU</t>
  </si>
  <si>
    <t>TERMALNI VODENI PARK AQUAE BALISSAE D.O.O.</t>
  </si>
  <si>
    <t>Prihodi od Grada Daruvara - subvencije i kapitalne pomoći</t>
  </si>
  <si>
    <t>mobilni telefon</t>
  </si>
  <si>
    <t>Građevinski radovi  i usluge</t>
  </si>
  <si>
    <t>fiksni telefon i Internet</t>
  </si>
  <si>
    <t>Tomsoft (licenca za programa rada kasa)</t>
  </si>
  <si>
    <t>PLAN ZA 2023. GODINU</t>
  </si>
  <si>
    <t>Otpis obveza za porez i doprinose (plaća)</t>
  </si>
  <si>
    <t>KLASA:400-02/20-01/01</t>
  </si>
  <si>
    <t>UR.BR. :2111/45-03-20-01</t>
  </si>
  <si>
    <t xml:space="preserve">  FINANCIJSKI PLAN  ZA 2021. S PROJEKCIJOM NA 2022. I 2023 (BEZ PDV-A)</t>
  </si>
  <si>
    <t>DARUVAR, 29.12.2020.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</si>
</sst>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1" fillId="0" borderId="0" xfId="0" applyFont="1"/>
    <xf numFmtId="0" fontId="0" fillId="0" borderId="0" xfId="0" applyFont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/>
    <xf numFmtId="3" fontId="4" fillId="3" borderId="8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3" fontId="2" fillId="0" borderId="2" xfId="0" quotePrefix="1" applyNumberFormat="1" applyFont="1" applyBorder="1" applyAlignment="1">
      <alignment horizontal="center" vertical="center"/>
    </xf>
    <xf numFmtId="3" fontId="2" fillId="0" borderId="3" xfId="0" quotePrefix="1" applyNumberFormat="1" applyFont="1" applyBorder="1" applyAlignment="1">
      <alignment horizontal="center" vertical="center"/>
    </xf>
    <xf numFmtId="3" fontId="2" fillId="0" borderId="15" xfId="0" quotePrefix="1" applyNumberFormat="1" applyFont="1" applyBorder="1" applyAlignment="1">
      <alignment horizontal="center" vertical="center"/>
    </xf>
    <xf numFmtId="3" fontId="2" fillId="0" borderId="16" xfId="0" quotePrefix="1" applyNumberFormat="1" applyFont="1" applyBorder="1" applyAlignment="1">
      <alignment horizontal="center" vertical="center"/>
    </xf>
    <xf numFmtId="0" fontId="0" fillId="0" borderId="17" xfId="0" applyBorder="1"/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2" fillId="0" borderId="19" xfId="0" quotePrefix="1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0" fontId="2" fillId="0" borderId="14" xfId="0" applyFont="1" applyBorder="1" applyAlignment="1">
      <alignment horizontal="right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A4" sqref="A4"/>
    </sheetView>
  </sheetViews>
  <sheetFormatPr defaultRowHeight="15"/>
  <cols>
    <col min="1" max="1" width="12.42578125" customWidth="1"/>
    <col min="2" max="2" width="56.140625" customWidth="1"/>
    <col min="3" max="3" width="12.140625" customWidth="1"/>
    <col min="4" max="4" width="12.7109375" customWidth="1"/>
    <col min="5" max="5" width="11.85546875" customWidth="1"/>
  </cols>
  <sheetData>
    <row r="1" spans="1:8">
      <c r="A1" t="s">
        <v>73</v>
      </c>
    </row>
    <row r="2" spans="1:8">
      <c r="A2" t="s">
        <v>81</v>
      </c>
    </row>
    <row r="3" spans="1:8">
      <c r="A3" t="s">
        <v>82</v>
      </c>
    </row>
    <row r="4" spans="1:8">
      <c r="A4" t="s">
        <v>84</v>
      </c>
    </row>
    <row r="5" spans="1:8" ht="15.75" thickBot="1">
      <c r="B5" s="14" t="s">
        <v>83</v>
      </c>
    </row>
    <row r="6" spans="1:8" ht="39.75" thickTop="1" thickBot="1">
      <c r="A6" s="18" t="s">
        <v>0</v>
      </c>
      <c r="B6" s="19" t="s">
        <v>1</v>
      </c>
      <c r="C6" s="3" t="s">
        <v>71</v>
      </c>
      <c r="D6" s="3" t="s">
        <v>72</v>
      </c>
      <c r="E6" s="3" t="s">
        <v>79</v>
      </c>
    </row>
    <row r="7" spans="1:8" ht="15.75" thickBot="1">
      <c r="A7" s="1">
        <v>7510</v>
      </c>
      <c r="B7" s="8" t="s">
        <v>2</v>
      </c>
      <c r="C7" s="11">
        <v>1432</v>
      </c>
      <c r="D7" s="11">
        <f>(C7*2%)+C7</f>
        <v>1460.64</v>
      </c>
      <c r="E7" s="11">
        <f>(D7*2%)+D7</f>
        <v>1489.8528000000001</v>
      </c>
    </row>
    <row r="8" spans="1:8" ht="15.75" thickBot="1">
      <c r="A8" s="1">
        <v>7511</v>
      </c>
      <c r="B8" s="8" t="s">
        <v>3</v>
      </c>
      <c r="C8" s="37">
        <v>1554161</v>
      </c>
      <c r="D8" s="11">
        <f t="shared" ref="D8:E15" si="0">(C8*2%)+C8</f>
        <v>1585244.22</v>
      </c>
      <c r="E8" s="11">
        <f t="shared" si="0"/>
        <v>1616949.1044000001</v>
      </c>
    </row>
    <row r="9" spans="1:8" ht="15.75" thickBot="1">
      <c r="A9" s="1">
        <v>7570</v>
      </c>
      <c r="B9" s="8" t="s">
        <v>4</v>
      </c>
      <c r="C9" s="37">
        <v>2203096</v>
      </c>
      <c r="D9" s="11">
        <f t="shared" si="0"/>
        <v>2247157.92</v>
      </c>
      <c r="E9" s="11">
        <f t="shared" si="0"/>
        <v>2292101.0784</v>
      </c>
    </row>
    <row r="10" spans="1:8" ht="15.75" thickBot="1">
      <c r="A10" s="1">
        <v>7512</v>
      </c>
      <c r="B10" s="8" t="s">
        <v>5</v>
      </c>
      <c r="C10" s="11">
        <v>5000</v>
      </c>
      <c r="D10" s="11">
        <f t="shared" si="0"/>
        <v>5100</v>
      </c>
      <c r="E10" s="11">
        <f t="shared" si="0"/>
        <v>5202</v>
      </c>
    </row>
    <row r="11" spans="1:8" ht="15.75" thickBot="1">
      <c r="A11" s="1">
        <v>7800</v>
      </c>
      <c r="B11" s="8" t="s">
        <v>6</v>
      </c>
      <c r="C11" s="11">
        <v>6079</v>
      </c>
      <c r="D11" s="11">
        <f t="shared" ref="D11" si="1">(C11*2%)+C11</f>
        <v>6200.58</v>
      </c>
      <c r="E11" s="11">
        <f t="shared" ref="E11" si="2">(D11*2%)+D11</f>
        <v>6324.5915999999997</v>
      </c>
    </row>
    <row r="12" spans="1:8" ht="15.75" thickBot="1">
      <c r="A12" s="1">
        <v>7837</v>
      </c>
      <c r="B12" s="8" t="s">
        <v>74</v>
      </c>
      <c r="C12" s="11">
        <v>400000</v>
      </c>
      <c r="D12" s="11">
        <f t="shared" si="0"/>
        <v>408000</v>
      </c>
      <c r="E12" s="11">
        <f t="shared" si="0"/>
        <v>416160</v>
      </c>
    </row>
    <row r="13" spans="1:8" ht="15.75" thickBot="1">
      <c r="A13" s="1">
        <v>7710</v>
      </c>
      <c r="B13" s="8" t="s">
        <v>68</v>
      </c>
      <c r="C13" s="11">
        <v>5863</v>
      </c>
      <c r="D13" s="11">
        <f t="shared" si="0"/>
        <v>5980.26</v>
      </c>
      <c r="E13" s="11">
        <f t="shared" si="0"/>
        <v>6099.8652000000002</v>
      </c>
    </row>
    <row r="14" spans="1:8" ht="15.75" thickBot="1">
      <c r="A14" s="6">
        <v>7802</v>
      </c>
      <c r="B14" s="8" t="s">
        <v>80</v>
      </c>
      <c r="C14" s="11">
        <v>16500</v>
      </c>
      <c r="D14" s="11">
        <v>0</v>
      </c>
      <c r="E14" s="11">
        <f t="shared" si="0"/>
        <v>0</v>
      </c>
      <c r="H14" s="15"/>
    </row>
    <row r="15" spans="1:8" ht="15.75" thickBot="1">
      <c r="A15" s="2">
        <v>7811</v>
      </c>
      <c r="B15" s="9" t="s">
        <v>7</v>
      </c>
      <c r="C15" s="12">
        <v>5000</v>
      </c>
      <c r="D15" s="11">
        <f t="shared" si="0"/>
        <v>5100</v>
      </c>
      <c r="E15" s="11">
        <f t="shared" si="0"/>
        <v>5202</v>
      </c>
    </row>
    <row r="16" spans="1:8" ht="15.75" thickBot="1">
      <c r="A16" s="32"/>
      <c r="B16" s="33" t="s">
        <v>8</v>
      </c>
      <c r="C16" s="23">
        <f>SUM(C7:C15)</f>
        <v>4197131</v>
      </c>
      <c r="D16" s="31">
        <f>SUM(D7:D15)</f>
        <v>4264243.6199999992</v>
      </c>
      <c r="E16" s="31">
        <f>SUM(E7:E15)</f>
        <v>4349528.4923999999</v>
      </c>
    </row>
    <row r="17" spans="1:5" ht="15.75" thickBot="1">
      <c r="A17" s="4"/>
    </row>
    <row r="18" spans="1:5" ht="40.5" thickTop="1" thickBot="1">
      <c r="A18" s="20" t="s">
        <v>0</v>
      </c>
      <c r="B18" s="21" t="s">
        <v>9</v>
      </c>
      <c r="C18" s="13" t="s">
        <v>70</v>
      </c>
      <c r="D18" s="13" t="s">
        <v>71</v>
      </c>
      <c r="E18" s="13" t="s">
        <v>72</v>
      </c>
    </row>
    <row r="19" spans="1:5" ht="15.75" thickBot="1">
      <c r="A19" s="1">
        <v>4000</v>
      </c>
      <c r="B19" s="10" t="s">
        <v>10</v>
      </c>
      <c r="C19" s="38">
        <v>517476</v>
      </c>
      <c r="D19" s="11">
        <f>(C19*4%)+C19</f>
        <v>538175.04</v>
      </c>
      <c r="E19" s="11">
        <f>(D19*4%)+D19</f>
        <v>559702.0416</v>
      </c>
    </row>
    <row r="20" spans="1:5" s="14" customFormat="1" ht="15.75" thickBot="1">
      <c r="A20" s="1">
        <v>4002</v>
      </c>
      <c r="B20" s="10" t="s">
        <v>11</v>
      </c>
      <c r="C20" s="39">
        <v>10000</v>
      </c>
      <c r="D20" s="11">
        <f t="shared" ref="D20:E76" si="3">(C20*4%)+C20</f>
        <v>10400</v>
      </c>
      <c r="E20" s="11">
        <f t="shared" si="3"/>
        <v>10816</v>
      </c>
    </row>
    <row r="21" spans="1:5" ht="15.75" thickBot="1">
      <c r="A21" s="1">
        <v>4003</v>
      </c>
      <c r="B21" s="10" t="s">
        <v>12</v>
      </c>
      <c r="C21" s="39">
        <v>19500</v>
      </c>
      <c r="D21" s="11">
        <f t="shared" si="3"/>
        <v>20280</v>
      </c>
      <c r="E21" s="11">
        <f t="shared" si="3"/>
        <v>21091.200000000001</v>
      </c>
    </row>
    <row r="22" spans="1:5" s="14" customFormat="1" ht="15.75" thickBot="1">
      <c r="A22" s="1">
        <v>4004</v>
      </c>
      <c r="B22" s="10" t="s">
        <v>13</v>
      </c>
      <c r="C22" s="39">
        <v>55000</v>
      </c>
      <c r="D22" s="11">
        <f t="shared" si="3"/>
        <v>57200</v>
      </c>
      <c r="E22" s="11">
        <f t="shared" si="3"/>
        <v>59488</v>
      </c>
    </row>
    <row r="23" spans="1:5" ht="15.75" thickBot="1">
      <c r="A23" s="1">
        <v>4005</v>
      </c>
      <c r="B23" s="10" t="s">
        <v>14</v>
      </c>
      <c r="C23" s="39">
        <v>3000</v>
      </c>
      <c r="D23" s="11">
        <f t="shared" si="3"/>
        <v>3120</v>
      </c>
      <c r="E23" s="11">
        <f t="shared" si="3"/>
        <v>3244.8</v>
      </c>
    </row>
    <row r="24" spans="1:5" s="14" customFormat="1" ht="15.75" thickBot="1">
      <c r="A24" s="1">
        <v>4010</v>
      </c>
      <c r="B24" s="10" t="s">
        <v>15</v>
      </c>
      <c r="C24" s="39">
        <v>7000</v>
      </c>
      <c r="D24" s="11">
        <f t="shared" si="3"/>
        <v>7280</v>
      </c>
      <c r="E24" s="11">
        <f t="shared" si="3"/>
        <v>7571.2</v>
      </c>
    </row>
    <row r="25" spans="1:5" s="14" customFormat="1" ht="15.75" thickBot="1">
      <c r="A25" s="1">
        <v>4011</v>
      </c>
      <c r="B25" s="10" t="s">
        <v>16</v>
      </c>
      <c r="C25" s="39">
        <v>102000</v>
      </c>
      <c r="D25" s="11">
        <f t="shared" si="3"/>
        <v>106080</v>
      </c>
      <c r="E25" s="11">
        <f t="shared" si="3"/>
        <v>110323.2</v>
      </c>
    </row>
    <row r="26" spans="1:5" ht="15.75" thickBot="1">
      <c r="A26" s="1">
        <v>4012</v>
      </c>
      <c r="B26" s="10" t="s">
        <v>17</v>
      </c>
      <c r="C26" s="40">
        <v>500</v>
      </c>
      <c r="D26" s="11">
        <f t="shared" si="3"/>
        <v>520</v>
      </c>
      <c r="E26" s="11">
        <f t="shared" si="3"/>
        <v>540.79999999999995</v>
      </c>
    </row>
    <row r="27" spans="1:5" s="14" customFormat="1" ht="15.75" thickBot="1">
      <c r="A27" s="1">
        <v>4013</v>
      </c>
      <c r="B27" s="10" t="s">
        <v>18</v>
      </c>
      <c r="C27" s="39">
        <v>5000</v>
      </c>
      <c r="D27" s="11">
        <f t="shared" si="3"/>
        <v>5200</v>
      </c>
      <c r="E27" s="11">
        <f t="shared" si="3"/>
        <v>5408</v>
      </c>
    </row>
    <row r="28" spans="1:5" ht="15.75" thickBot="1">
      <c r="A28" s="1">
        <v>4017</v>
      </c>
      <c r="B28" s="10" t="s">
        <v>19</v>
      </c>
      <c r="C28" s="39">
        <v>5000</v>
      </c>
      <c r="D28" s="11">
        <f t="shared" si="3"/>
        <v>5200</v>
      </c>
      <c r="E28" s="11">
        <f t="shared" si="3"/>
        <v>5408</v>
      </c>
    </row>
    <row r="29" spans="1:5" ht="15.75" thickBot="1">
      <c r="A29" s="1">
        <v>4040</v>
      </c>
      <c r="B29" s="10" t="s">
        <v>20</v>
      </c>
      <c r="C29" s="39">
        <v>52500</v>
      </c>
      <c r="D29" s="11">
        <v>64500</v>
      </c>
      <c r="E29" s="11">
        <v>64500</v>
      </c>
    </row>
    <row r="30" spans="1:5" ht="15.75" thickBot="1">
      <c r="A30" s="1">
        <v>4050</v>
      </c>
      <c r="B30" s="10" t="s">
        <v>21</v>
      </c>
      <c r="C30" s="39">
        <v>19500</v>
      </c>
      <c r="D30" s="11">
        <v>32000</v>
      </c>
      <c r="E30" s="11">
        <f t="shared" si="3"/>
        <v>33280</v>
      </c>
    </row>
    <row r="31" spans="1:5" s="14" customFormat="1" ht="15.75" thickBot="1">
      <c r="A31" s="1">
        <v>4051</v>
      </c>
      <c r="B31" s="10" t="s">
        <v>76</v>
      </c>
      <c r="C31" s="39">
        <v>180000</v>
      </c>
      <c r="D31" s="11">
        <v>35000</v>
      </c>
      <c r="E31" s="11">
        <v>30000</v>
      </c>
    </row>
    <row r="32" spans="1:5" s="14" customFormat="1" ht="15.75" thickBot="1">
      <c r="A32" s="1">
        <v>4060</v>
      </c>
      <c r="B32" s="10" t="s">
        <v>22</v>
      </c>
      <c r="C32" s="39">
        <v>690000</v>
      </c>
      <c r="D32" s="11">
        <f t="shared" si="3"/>
        <v>717600</v>
      </c>
      <c r="E32" s="11">
        <f t="shared" si="3"/>
        <v>746304</v>
      </c>
    </row>
    <row r="33" spans="1:5" s="14" customFormat="1" ht="15.75" thickBot="1">
      <c r="A33" s="1">
        <v>4061</v>
      </c>
      <c r="B33" s="10" t="s">
        <v>69</v>
      </c>
      <c r="C33" s="39">
        <v>30000</v>
      </c>
      <c r="D33" s="11">
        <f t="shared" si="3"/>
        <v>31200</v>
      </c>
      <c r="E33" s="11">
        <f t="shared" si="3"/>
        <v>32448</v>
      </c>
    </row>
    <row r="34" spans="1:5" ht="15.75" thickBot="1">
      <c r="A34" s="1">
        <v>4063</v>
      </c>
      <c r="B34" s="10" t="s">
        <v>23</v>
      </c>
      <c r="C34" s="40">
        <v>600</v>
      </c>
      <c r="D34" s="11">
        <f t="shared" si="3"/>
        <v>624</v>
      </c>
      <c r="E34" s="11">
        <f t="shared" si="3"/>
        <v>648.96</v>
      </c>
    </row>
    <row r="35" spans="1:5" s="14" customFormat="1" ht="15.75" thickBot="1">
      <c r="A35" s="1">
        <v>4064</v>
      </c>
      <c r="B35" s="10" t="s">
        <v>24</v>
      </c>
      <c r="C35" s="39">
        <v>2400</v>
      </c>
      <c r="D35" s="11">
        <f t="shared" si="3"/>
        <v>2496</v>
      </c>
      <c r="E35" s="11">
        <f t="shared" si="3"/>
        <v>2595.84</v>
      </c>
    </row>
    <row r="36" spans="1:5" ht="15.75" thickBot="1">
      <c r="A36" s="1">
        <v>4071</v>
      </c>
      <c r="B36" s="10" t="s">
        <v>25</v>
      </c>
      <c r="C36" s="39">
        <v>1000</v>
      </c>
      <c r="D36" s="11">
        <f t="shared" si="3"/>
        <v>1040</v>
      </c>
      <c r="E36" s="11">
        <f t="shared" si="3"/>
        <v>1081.5999999999999</v>
      </c>
    </row>
    <row r="37" spans="1:5" s="30" customFormat="1" ht="15.75" thickBot="1">
      <c r="A37" s="46"/>
      <c r="B37" s="41" t="s">
        <v>75</v>
      </c>
      <c r="C37" s="39">
        <v>9000</v>
      </c>
      <c r="D37" s="28">
        <f t="shared" si="3"/>
        <v>9360</v>
      </c>
      <c r="E37" s="29">
        <f t="shared" si="3"/>
        <v>9734.4</v>
      </c>
    </row>
    <row r="38" spans="1:5" ht="15.75" thickBot="1">
      <c r="A38" s="46"/>
      <c r="B38" s="42" t="s">
        <v>77</v>
      </c>
      <c r="C38" s="39">
        <v>2500</v>
      </c>
      <c r="D38" s="27">
        <f t="shared" si="3"/>
        <v>2600</v>
      </c>
      <c r="E38" s="26">
        <f t="shared" si="3"/>
        <v>2704</v>
      </c>
    </row>
    <row r="39" spans="1:5" ht="15.75" thickBot="1">
      <c r="A39" s="5"/>
      <c r="B39" s="17" t="s">
        <v>78</v>
      </c>
      <c r="C39" s="39">
        <v>7000</v>
      </c>
      <c r="D39" s="11">
        <f t="shared" si="3"/>
        <v>7280</v>
      </c>
      <c r="E39" s="11">
        <f t="shared" si="3"/>
        <v>7571.2</v>
      </c>
    </row>
    <row r="40" spans="1:5" s="14" customFormat="1" ht="15.75" thickBot="1">
      <c r="A40" s="1">
        <v>4101</v>
      </c>
      <c r="B40" s="10" t="s">
        <v>26</v>
      </c>
      <c r="C40" s="39">
        <v>1000</v>
      </c>
      <c r="D40" s="11">
        <f t="shared" si="3"/>
        <v>1040</v>
      </c>
      <c r="E40" s="11">
        <f t="shared" si="3"/>
        <v>1081.5999999999999</v>
      </c>
    </row>
    <row r="41" spans="1:5" ht="15.75" thickBot="1">
      <c r="A41" s="1">
        <v>4108</v>
      </c>
      <c r="B41" s="10" t="s">
        <v>27</v>
      </c>
      <c r="C41" s="40">
        <v>435</v>
      </c>
      <c r="D41" s="11">
        <f t="shared" si="3"/>
        <v>452.4</v>
      </c>
      <c r="E41" s="11">
        <f t="shared" si="3"/>
        <v>470.49599999999998</v>
      </c>
    </row>
    <row r="42" spans="1:5" ht="15.75" thickBot="1">
      <c r="A42" s="1">
        <v>4173</v>
      </c>
      <c r="B42" s="10" t="s">
        <v>28</v>
      </c>
      <c r="C42" s="39">
        <v>140000</v>
      </c>
      <c r="D42" s="11">
        <f t="shared" si="3"/>
        <v>145600</v>
      </c>
      <c r="E42" s="11">
        <f t="shared" si="3"/>
        <v>151424</v>
      </c>
    </row>
    <row r="43" spans="1:5" s="14" customFormat="1" ht="15.75" thickBot="1">
      <c r="A43" s="1">
        <v>4114</v>
      </c>
      <c r="B43" s="10" t="s">
        <v>29</v>
      </c>
      <c r="C43" s="39">
        <v>8000</v>
      </c>
      <c r="D43" s="11">
        <f t="shared" si="3"/>
        <v>8320</v>
      </c>
      <c r="E43" s="11">
        <f t="shared" si="3"/>
        <v>8652.7999999999993</v>
      </c>
    </row>
    <row r="44" spans="1:5" s="14" customFormat="1" ht="15.75" thickBot="1">
      <c r="A44" s="1">
        <v>4120</v>
      </c>
      <c r="B44" s="10" t="s">
        <v>30</v>
      </c>
      <c r="C44" s="39">
        <v>218000</v>
      </c>
      <c r="D44" s="11">
        <f t="shared" si="3"/>
        <v>226720</v>
      </c>
      <c r="E44" s="11">
        <f t="shared" si="3"/>
        <v>235788.79999999999</v>
      </c>
    </row>
    <row r="45" spans="1:5" s="14" customFormat="1" ht="15.75" thickBot="1">
      <c r="A45" s="1">
        <v>4122</v>
      </c>
      <c r="B45" s="10" t="s">
        <v>31</v>
      </c>
      <c r="C45" s="39">
        <v>10500</v>
      </c>
      <c r="D45" s="11">
        <f t="shared" si="3"/>
        <v>10920</v>
      </c>
      <c r="E45" s="11">
        <f t="shared" si="3"/>
        <v>11356.8</v>
      </c>
    </row>
    <row r="46" spans="1:5" s="14" customFormat="1" ht="15.75" thickBot="1">
      <c r="A46" s="1">
        <v>4123</v>
      </c>
      <c r="B46" s="10" t="s">
        <v>32</v>
      </c>
      <c r="C46" s="39">
        <v>5000</v>
      </c>
      <c r="D46" s="11">
        <f t="shared" si="3"/>
        <v>5200</v>
      </c>
      <c r="E46" s="11">
        <f t="shared" si="3"/>
        <v>5408</v>
      </c>
    </row>
    <row r="47" spans="1:5" ht="15.75" thickBot="1">
      <c r="A47" s="1">
        <v>4124</v>
      </c>
      <c r="B47" s="10" t="s">
        <v>33</v>
      </c>
      <c r="C47" s="39">
        <v>2500</v>
      </c>
      <c r="D47" s="11">
        <f t="shared" si="3"/>
        <v>2600</v>
      </c>
      <c r="E47" s="11">
        <f t="shared" si="3"/>
        <v>2704</v>
      </c>
    </row>
    <row r="48" spans="1:5" s="14" customFormat="1" ht="15.75" thickBot="1">
      <c r="A48" s="1">
        <v>4127</v>
      </c>
      <c r="B48" s="10" t="s">
        <v>34</v>
      </c>
      <c r="C48" s="39">
        <v>7000</v>
      </c>
      <c r="D48" s="11">
        <f t="shared" si="3"/>
        <v>7280</v>
      </c>
      <c r="E48" s="11">
        <f t="shared" si="3"/>
        <v>7571.2</v>
      </c>
    </row>
    <row r="49" spans="1:5" s="14" customFormat="1" ht="15.75" thickBot="1">
      <c r="A49" s="1">
        <v>4128</v>
      </c>
      <c r="B49" s="10" t="s">
        <v>35</v>
      </c>
      <c r="C49" s="39">
        <v>19900</v>
      </c>
      <c r="D49" s="11">
        <f t="shared" si="3"/>
        <v>20696</v>
      </c>
      <c r="E49" s="11">
        <f t="shared" si="3"/>
        <v>21523.84</v>
      </c>
    </row>
    <row r="50" spans="1:5" ht="15.75" thickBot="1">
      <c r="A50" s="1">
        <v>4129</v>
      </c>
      <c r="B50" s="10" t="s">
        <v>36</v>
      </c>
      <c r="C50" s="40">
        <v>2000</v>
      </c>
      <c r="D50" s="11">
        <f t="shared" si="3"/>
        <v>2080</v>
      </c>
      <c r="E50" s="11">
        <f t="shared" si="3"/>
        <v>2163.1999999999998</v>
      </c>
    </row>
    <row r="51" spans="1:5" ht="15.75" thickBot="1">
      <c r="A51" s="1">
        <v>4132</v>
      </c>
      <c r="B51" s="10" t="s">
        <v>37</v>
      </c>
      <c r="C51" s="39">
        <v>1500</v>
      </c>
      <c r="D51" s="11">
        <f t="shared" si="3"/>
        <v>1560</v>
      </c>
      <c r="E51" s="11">
        <f t="shared" si="3"/>
        <v>1622.4</v>
      </c>
    </row>
    <row r="52" spans="1:5" ht="15.75" thickBot="1">
      <c r="A52" s="1">
        <v>4141</v>
      </c>
      <c r="B52" s="10" t="s">
        <v>38</v>
      </c>
      <c r="C52" s="39">
        <v>2500</v>
      </c>
      <c r="D52" s="11">
        <f t="shared" si="3"/>
        <v>2600</v>
      </c>
      <c r="E52" s="11">
        <f t="shared" si="3"/>
        <v>2704</v>
      </c>
    </row>
    <row r="53" spans="1:5" s="14" customFormat="1" ht="15.75" thickBot="1">
      <c r="A53" s="1">
        <v>4150</v>
      </c>
      <c r="B53" s="16" t="s">
        <v>39</v>
      </c>
      <c r="C53" s="39">
        <v>40000</v>
      </c>
      <c r="D53" s="11">
        <f t="shared" si="3"/>
        <v>41600</v>
      </c>
      <c r="E53" s="11">
        <f t="shared" si="3"/>
        <v>43264</v>
      </c>
    </row>
    <row r="54" spans="1:5" ht="15.75" thickBot="1">
      <c r="A54" s="1">
        <v>4160</v>
      </c>
      <c r="B54" s="10" t="s">
        <v>40</v>
      </c>
      <c r="C54" s="39">
        <v>15000</v>
      </c>
      <c r="D54" s="11">
        <f t="shared" si="3"/>
        <v>15600</v>
      </c>
      <c r="E54" s="11">
        <f t="shared" si="3"/>
        <v>16224</v>
      </c>
    </row>
    <row r="55" spans="1:5" s="14" customFormat="1" ht="15.75" thickBot="1">
      <c r="A55" s="1">
        <v>4164</v>
      </c>
      <c r="B55" s="10" t="s">
        <v>41</v>
      </c>
      <c r="C55" s="39">
        <v>33600</v>
      </c>
      <c r="D55" s="11">
        <f t="shared" si="3"/>
        <v>34944</v>
      </c>
      <c r="E55" s="11">
        <f t="shared" si="3"/>
        <v>36341.760000000002</v>
      </c>
    </row>
    <row r="56" spans="1:5" ht="15.75" thickBot="1">
      <c r="A56" s="1">
        <v>4167</v>
      </c>
      <c r="B56" s="10" t="s">
        <v>42</v>
      </c>
      <c r="C56" s="40">
        <v>5000</v>
      </c>
      <c r="D56" s="11">
        <f t="shared" si="3"/>
        <v>5200</v>
      </c>
      <c r="E56" s="11">
        <f t="shared" si="3"/>
        <v>5408</v>
      </c>
    </row>
    <row r="57" spans="1:5" ht="15.75" thickBot="1">
      <c r="A57" s="1">
        <v>4168</v>
      </c>
      <c r="B57" s="10" t="s">
        <v>43</v>
      </c>
      <c r="C57" s="39">
        <v>6000</v>
      </c>
      <c r="D57" s="11">
        <f t="shared" si="3"/>
        <v>6240</v>
      </c>
      <c r="E57" s="11">
        <f t="shared" si="3"/>
        <v>6489.6</v>
      </c>
    </row>
    <row r="58" spans="1:5" ht="15.75" thickBot="1">
      <c r="A58" s="1">
        <v>4171</v>
      </c>
      <c r="B58" s="10" t="s">
        <v>44</v>
      </c>
      <c r="C58" s="39">
        <v>8000</v>
      </c>
      <c r="D58" s="11">
        <f t="shared" si="3"/>
        <v>8320</v>
      </c>
      <c r="E58" s="11">
        <f t="shared" si="3"/>
        <v>8652.7999999999993</v>
      </c>
    </row>
    <row r="59" spans="1:5" ht="15.75" thickBot="1">
      <c r="A59" s="1">
        <v>4172</v>
      </c>
      <c r="B59" s="10" t="s">
        <v>45</v>
      </c>
      <c r="C59" s="39">
        <v>34000</v>
      </c>
      <c r="D59" s="11">
        <f t="shared" si="3"/>
        <v>35360</v>
      </c>
      <c r="E59" s="11">
        <f t="shared" si="3"/>
        <v>36774.400000000001</v>
      </c>
    </row>
    <row r="60" spans="1:5" s="14" customFormat="1" ht="15.75" thickBot="1">
      <c r="A60" s="1">
        <v>4176</v>
      </c>
      <c r="B60" s="10" t="s">
        <v>46</v>
      </c>
      <c r="C60" s="39">
        <v>1914</v>
      </c>
      <c r="D60" s="11">
        <f t="shared" si="3"/>
        <v>1990.56</v>
      </c>
      <c r="E60" s="11">
        <f t="shared" si="3"/>
        <v>2070.1824000000001</v>
      </c>
    </row>
    <row r="61" spans="1:5" ht="15.75" thickBot="1">
      <c r="A61" s="1">
        <v>4177</v>
      </c>
      <c r="B61" s="10" t="s">
        <v>47</v>
      </c>
      <c r="C61" s="39">
        <v>2000</v>
      </c>
      <c r="D61" s="11">
        <f t="shared" si="3"/>
        <v>2080</v>
      </c>
      <c r="E61" s="11">
        <f t="shared" si="3"/>
        <v>2163.1999999999998</v>
      </c>
    </row>
    <row r="62" spans="1:5" ht="15.75" thickBot="1">
      <c r="A62" s="1">
        <v>4199</v>
      </c>
      <c r="B62" s="10" t="s">
        <v>48</v>
      </c>
      <c r="C62" s="39">
        <v>2000</v>
      </c>
      <c r="D62" s="11">
        <f t="shared" si="3"/>
        <v>2080</v>
      </c>
      <c r="E62" s="11">
        <f t="shared" si="3"/>
        <v>2163.1999999999998</v>
      </c>
    </row>
    <row r="63" spans="1:5" ht="15.75" thickBot="1">
      <c r="A63" s="1"/>
      <c r="B63" s="10" t="s">
        <v>49</v>
      </c>
      <c r="C63" s="44">
        <v>1500000</v>
      </c>
      <c r="D63" s="11">
        <f t="shared" si="3"/>
        <v>1560000</v>
      </c>
      <c r="E63" s="11">
        <v>1478884</v>
      </c>
    </row>
    <row r="64" spans="1:5" ht="15.75" thickBot="1">
      <c r="A64" s="1">
        <v>4310</v>
      </c>
      <c r="B64" s="10" t="s">
        <v>50</v>
      </c>
      <c r="C64" s="45">
        <v>292655</v>
      </c>
      <c r="D64" s="43">
        <v>292655</v>
      </c>
      <c r="E64" s="11">
        <v>292655</v>
      </c>
    </row>
    <row r="65" spans="1:7" ht="15.75" thickBot="1">
      <c r="A65" s="1">
        <v>4600</v>
      </c>
      <c r="B65" s="10" t="s">
        <v>51</v>
      </c>
      <c r="C65" s="40">
        <v>1000</v>
      </c>
      <c r="D65" s="11">
        <v>1000</v>
      </c>
      <c r="E65" s="11">
        <v>1000</v>
      </c>
    </row>
    <row r="66" spans="1:7" ht="15.75" thickBot="1">
      <c r="A66" s="1">
        <v>4609</v>
      </c>
      <c r="B66" s="10" t="s">
        <v>52</v>
      </c>
      <c r="C66" s="40">
        <v>1000</v>
      </c>
      <c r="D66" s="11">
        <v>1000</v>
      </c>
      <c r="E66" s="11">
        <v>1000</v>
      </c>
    </row>
    <row r="67" spans="1:7" ht="15.75" thickBot="1">
      <c r="A67" s="1">
        <v>4651</v>
      </c>
      <c r="B67" s="10" t="s">
        <v>53</v>
      </c>
      <c r="C67" s="39">
        <v>30000</v>
      </c>
      <c r="D67" s="11">
        <v>9800</v>
      </c>
      <c r="E67" s="11">
        <v>9800</v>
      </c>
    </row>
    <row r="68" spans="1:7" ht="15.75" thickBot="1">
      <c r="A68" s="1">
        <v>4630</v>
      </c>
      <c r="B68" s="10" t="s">
        <v>54</v>
      </c>
      <c r="C68" s="40">
        <v>1000</v>
      </c>
      <c r="D68" s="11">
        <f t="shared" si="3"/>
        <v>1040</v>
      </c>
      <c r="E68" s="11">
        <f t="shared" si="3"/>
        <v>1081.5999999999999</v>
      </c>
    </row>
    <row r="69" spans="1:7" s="14" customFormat="1" ht="15.75" thickBot="1">
      <c r="A69" s="1">
        <v>4640</v>
      </c>
      <c r="B69" s="10" t="s">
        <v>55</v>
      </c>
      <c r="C69" s="39">
        <v>25500</v>
      </c>
      <c r="D69" s="11">
        <v>24559</v>
      </c>
      <c r="E69" s="11">
        <v>24559</v>
      </c>
    </row>
    <row r="70" spans="1:7" ht="15.75" thickBot="1">
      <c r="A70" s="1">
        <v>4642</v>
      </c>
      <c r="B70" s="10" t="s">
        <v>56</v>
      </c>
      <c r="C70" s="39">
        <v>1300</v>
      </c>
      <c r="D70" s="11">
        <v>1173</v>
      </c>
      <c r="E70" s="11">
        <v>1173</v>
      </c>
    </row>
    <row r="71" spans="1:7" ht="15.75" thickBot="1">
      <c r="A71" s="1">
        <v>4650</v>
      </c>
      <c r="B71" s="10" t="s">
        <v>57</v>
      </c>
      <c r="C71" s="39">
        <v>19500</v>
      </c>
      <c r="D71" s="11">
        <f t="shared" si="3"/>
        <v>20280</v>
      </c>
      <c r="E71" s="11">
        <f t="shared" si="3"/>
        <v>21091.200000000001</v>
      </c>
    </row>
    <row r="72" spans="1:7" ht="15.75" thickBot="1">
      <c r="A72" s="1">
        <v>4684</v>
      </c>
      <c r="B72" s="10" t="s">
        <v>58</v>
      </c>
      <c r="C72" s="39">
        <v>960</v>
      </c>
      <c r="D72" s="11">
        <f t="shared" si="3"/>
        <v>998.4</v>
      </c>
      <c r="E72" s="11">
        <f t="shared" si="3"/>
        <v>1038.336</v>
      </c>
    </row>
    <row r="73" spans="1:7" ht="15.75" thickBot="1">
      <c r="A73" s="1">
        <v>4693</v>
      </c>
      <c r="B73" s="10" t="s">
        <v>59</v>
      </c>
      <c r="C73" s="40">
        <v>500</v>
      </c>
      <c r="D73" s="11">
        <f t="shared" si="3"/>
        <v>520</v>
      </c>
      <c r="E73" s="11">
        <f t="shared" si="3"/>
        <v>540.79999999999995</v>
      </c>
    </row>
    <row r="74" spans="1:7" ht="15.75" thickBot="1">
      <c r="A74" s="1">
        <v>4694</v>
      </c>
      <c r="B74" s="10" t="s">
        <v>60</v>
      </c>
      <c r="C74" s="39">
        <v>10000</v>
      </c>
      <c r="D74" s="11">
        <v>14922</v>
      </c>
      <c r="E74" s="11">
        <v>14922</v>
      </c>
    </row>
    <row r="75" spans="1:7" ht="15.75" thickBot="1">
      <c r="A75" s="1">
        <v>4695</v>
      </c>
      <c r="B75" s="10" t="s">
        <v>61</v>
      </c>
      <c r="C75" s="39">
        <v>5000</v>
      </c>
      <c r="D75" s="11">
        <f t="shared" si="3"/>
        <v>5200</v>
      </c>
      <c r="E75" s="11">
        <f t="shared" si="3"/>
        <v>5408</v>
      </c>
    </row>
    <row r="76" spans="1:7" ht="15.75" thickBot="1">
      <c r="A76" s="1">
        <v>4740</v>
      </c>
      <c r="B76" s="10" t="s">
        <v>62</v>
      </c>
      <c r="C76" s="39">
        <v>1000</v>
      </c>
      <c r="D76" s="11">
        <f t="shared" si="3"/>
        <v>1040</v>
      </c>
      <c r="E76" s="11">
        <f t="shared" si="3"/>
        <v>1081.5999999999999</v>
      </c>
    </row>
    <row r="77" spans="1:7" ht="15.75" thickBot="1">
      <c r="A77" s="1">
        <v>4831</v>
      </c>
      <c r="B77" s="10" t="s">
        <v>63</v>
      </c>
      <c r="C77" s="39">
        <v>2000</v>
      </c>
      <c r="D77" s="11">
        <f t="shared" ref="D77:E79" si="4">(C77*4%)+C77</f>
        <v>2080</v>
      </c>
      <c r="E77" s="11">
        <f t="shared" si="4"/>
        <v>2163.1999999999998</v>
      </c>
    </row>
    <row r="78" spans="1:7" ht="15.75" thickBot="1">
      <c r="A78" s="1"/>
      <c r="B78" s="10" t="s">
        <v>64</v>
      </c>
      <c r="C78" s="39">
        <v>11000</v>
      </c>
      <c r="D78" s="11">
        <f t="shared" si="4"/>
        <v>11440</v>
      </c>
      <c r="E78" s="11">
        <f t="shared" si="4"/>
        <v>11897.6</v>
      </c>
    </row>
    <row r="79" spans="1:7" ht="15.75" thickBot="1">
      <c r="A79" s="1"/>
      <c r="B79" s="10" t="s">
        <v>65</v>
      </c>
      <c r="C79" s="39">
        <v>4500</v>
      </c>
      <c r="D79" s="11">
        <f t="shared" si="4"/>
        <v>4680</v>
      </c>
      <c r="E79" s="11">
        <f t="shared" si="4"/>
        <v>4867.2</v>
      </c>
    </row>
    <row r="80" spans="1:7" ht="15.75" thickBot="1">
      <c r="A80" s="7"/>
      <c r="B80" s="36" t="s">
        <v>66</v>
      </c>
      <c r="C80" s="34">
        <f>SUM(C19:C79)</f>
        <v>4191740</v>
      </c>
      <c r="D80" s="34">
        <f>SUM(D19:D79)</f>
        <v>4198025.4000000004</v>
      </c>
      <c r="E80" s="34">
        <f>SUM(E19:E79)</f>
        <v>4199646.0559999999</v>
      </c>
      <c r="G80" s="22"/>
    </row>
    <row r="81" spans="1:5">
      <c r="A81" s="24"/>
      <c r="B81" s="25" t="s">
        <v>67</v>
      </c>
      <c r="C81" s="35">
        <f>C16-C80</f>
        <v>5391</v>
      </c>
      <c r="D81" s="35">
        <f>D16-D80</f>
        <v>66218.219999998808</v>
      </c>
      <c r="E81" s="35">
        <f>E16-E80</f>
        <v>149882.43640000001</v>
      </c>
    </row>
  </sheetData>
  <mergeCells count="1">
    <mergeCell ref="A37:A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S PROJEKCIJAMA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Rašić</dc:creator>
  <cp:lastModifiedBy>Korisnik</cp:lastModifiedBy>
  <cp:lastPrinted>2020-02-07T08:18:37Z</cp:lastPrinted>
  <dcterms:created xsi:type="dcterms:W3CDTF">2019-12-17T10:28:09Z</dcterms:created>
  <dcterms:modified xsi:type="dcterms:W3CDTF">2021-10-06T15:27:31Z</dcterms:modified>
</cp:coreProperties>
</file>